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<sst xmlns="http://schemas.openxmlformats.org/spreadsheetml/2006/main" count="237" uniqueCount="133">
  <si>
    <t>№ п/п</t>
  </si>
  <si>
    <t xml:space="preserve">Наименование целевой программы </t>
  </si>
  <si>
    <t>Среднее значение оценки выполнения показателй эффективности в баллах</t>
  </si>
  <si>
    <t>Оценка использования финансовых средств</t>
  </si>
  <si>
    <t>Объем финансировани, запланированный программой на соответ. Период, т.руб.</t>
  </si>
  <si>
    <t>Фактически освоенный объем финансирования программы за соответ. период, т.руб.</t>
  </si>
  <si>
    <t>Уровень использования финансовых средств (УФС), %</t>
  </si>
  <si>
    <t>Вывод о результативноси реализации целевой программы</t>
  </si>
  <si>
    <t>Предложения по дальнейшей реализации целевлй программы</t>
  </si>
  <si>
    <t>1.</t>
  </si>
  <si>
    <t>2.</t>
  </si>
  <si>
    <t>3.</t>
  </si>
  <si>
    <t>4.</t>
  </si>
  <si>
    <t>5.</t>
  </si>
  <si>
    <t>6.</t>
  </si>
  <si>
    <t>7.</t>
  </si>
  <si>
    <t>Наименование показателя</t>
  </si>
  <si>
    <t>Ед.изм.</t>
  </si>
  <si>
    <t>Плановое значение</t>
  </si>
  <si>
    <t xml:space="preserve">Фактическое значение </t>
  </si>
  <si>
    <t>Отклонение</t>
  </si>
  <si>
    <t>Абсолютное (тыс.руб.) +/-</t>
  </si>
  <si>
    <t>Относит., %</t>
  </si>
  <si>
    <t xml:space="preserve">Анализ </t>
  </si>
  <si>
    <t>объемов финансирования мероприятий</t>
  </si>
  <si>
    <t>долгосрочных целевых программ</t>
  </si>
  <si>
    <t xml:space="preserve">№ п/п </t>
  </si>
  <si>
    <t>Наименование и задачи мероприятия</t>
  </si>
  <si>
    <t>Источник финансирования</t>
  </si>
  <si>
    <t>Объем финансирования, тыс. руб.</t>
  </si>
  <si>
    <t>Фактическое значение</t>
  </si>
  <si>
    <t>Абсолют., (тыс.руб.) +/-</t>
  </si>
  <si>
    <t>Исполнитель мероприятия</t>
  </si>
  <si>
    <t>1.1.</t>
  </si>
  <si>
    <t>1.2.</t>
  </si>
  <si>
    <t>1.3.</t>
  </si>
  <si>
    <t>1.4.</t>
  </si>
  <si>
    <t>1.5.</t>
  </si>
  <si>
    <t>1.6.</t>
  </si>
  <si>
    <t>1.7.</t>
  </si>
  <si>
    <t>4.1.</t>
  </si>
  <si>
    <t>2.1.</t>
  </si>
  <si>
    <t xml:space="preserve"> Участие в предупреждении и ликвидации последствий чрезвычайных ситуаций в границах поселения</t>
  </si>
  <si>
    <t xml:space="preserve">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</si>
  <si>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</si>
  <si>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3.1.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</si>
  <si>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</si>
  <si>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</si>
  <si>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</si>
  <si>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</si>
  <si>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</si>
  <si>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3.2.</t>
  </si>
  <si>
    <t>4.2.</t>
  </si>
  <si>
    <t>4.3.</t>
  </si>
  <si>
    <t>Организация сбора и вывоза бытовых отходов и мусора</t>
  </si>
  <si>
    <t>7.1.</t>
  </si>
  <si>
    <t>6.1.</t>
  </si>
  <si>
    <t>5.1.</t>
  </si>
  <si>
    <t>Мероприятия в области физической культуры и спорта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</si>
  <si>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</si>
  <si>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7.2.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</si>
  <si>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</si>
  <si>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</si>
  <si>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 xml:space="preserve">бюджет поселений </t>
  </si>
  <si>
    <t>областной бюджет</t>
  </si>
  <si>
    <t>федеральный бюджет</t>
  </si>
  <si>
    <t>Привлеченные средства</t>
  </si>
  <si>
    <t>Справочно</t>
  </si>
  <si>
    <t>Капитальные расходы</t>
  </si>
  <si>
    <t>бюджет района</t>
  </si>
  <si>
    <t>В том числе:</t>
  </si>
  <si>
    <t>0,5&lt;=ПФ&lt;=0,98</t>
  </si>
  <si>
    <t>0,98&lt;=ПФ&lt;=1,02</t>
  </si>
  <si>
    <t>Неоходима корректировка ДЦП</t>
  </si>
  <si>
    <t>Уровень эффективности ДЦП ниже среднего</t>
  </si>
  <si>
    <t>Возможен пересмотр ДЦП в части корректировки</t>
  </si>
  <si>
    <t>Высокая эффективность ДЦП</t>
  </si>
  <si>
    <t>Бюджет МР "Жуковский район"</t>
  </si>
  <si>
    <t>тыс. руб.</t>
  </si>
  <si>
    <t xml:space="preserve">ПФ&lt;0,5 </t>
  </si>
  <si>
    <t>Оценка эффективности реализации долгосрочных целевых программ (Пояснительная записка)</t>
  </si>
  <si>
    <t xml:space="preserve">показателей результативности долгосрочных целевых программ </t>
  </si>
  <si>
    <t>Анализ</t>
  </si>
  <si>
    <t>Организация ритуальных услуг и содержание мест захоронения</t>
  </si>
  <si>
    <t>4.4.</t>
  </si>
  <si>
    <t>МО СП село Тарутино</t>
  </si>
  <si>
    <t>«Безопасность жизнедеятельности на территории МО СП  село Тарутино»</t>
  </si>
  <si>
    <t>«Развитие дорожного хозяйства в МО СП  село Тарутино»</t>
  </si>
  <si>
    <t>«Управление имущественным комплексом СП  село Тарутино»</t>
  </si>
  <si>
    <t>«Развитие культуры СП  село Тарутино»</t>
  </si>
  <si>
    <t>«Развитие физической культуры и спорта СП  село Тарутино».</t>
  </si>
  <si>
    <t>«Обеспечение доступным и комфортным жильем и коммунальными услугами населения СП  село Тарутино».</t>
  </si>
  <si>
    <t>МО СП  село Тарутино</t>
  </si>
  <si>
    <t>0,95&lt;=ОДПП&lt;=1,05 «Управление имущественным комплексом СП  село Тарутино»</t>
  </si>
  <si>
    <t>0,95&lt;=ОДПП&lt;=1,05 «Развитие культуры СП  село Тарутино»</t>
  </si>
  <si>
    <t>0,95&lt;=ОДПП&lt;=1,05 «Развитие физической культуры и спорта СП  село Тарутино».</t>
  </si>
  <si>
    <t>ОДПП&lt;0,7 «Обеспечение доступным и комфортным жильем и коммунальными услугами населения СП  село Тарутино».</t>
  </si>
  <si>
    <t>Программа «Безопасность жизнедеятельности на территории МО СП село Тарутино»</t>
  </si>
  <si>
    <t>Программа «Развитие дорожного хозяйства в МО СП село Тарутино»</t>
  </si>
  <si>
    <t>"Совершенствование и развитие сети автомобильных дорог в муниципальном образовании сельское поселение село Тарутино" за счет средств дорожного фонда</t>
  </si>
  <si>
    <t>«Обеспечение доступным и комфортным жильем и коммунальными услугами населения СП село Тарутино».</t>
  </si>
  <si>
    <t>Бюджет СП село Тарутино</t>
  </si>
  <si>
    <t>Администрация СП село Тарутино</t>
  </si>
  <si>
    <t>«Охрана окружающей среды в СП  село Тарутино».</t>
  </si>
  <si>
    <t>8.</t>
  </si>
  <si>
    <t>9.</t>
  </si>
  <si>
    <t>«Социальна поддрежка граждан СП  село Тарутино».</t>
  </si>
  <si>
    <t>10.</t>
  </si>
  <si>
    <t>«Энергосбережение и повышение энергоэффективности СП  село Тарутино».</t>
  </si>
  <si>
    <t>«Благоустройство территории МО СП  село Тарутино»</t>
  </si>
  <si>
    <t>Приемлемый уровень эффективности ДЦП</t>
  </si>
  <si>
    <t>ОДПП&lt;0,7 «Безопасность жизнедеятельности на территории МО СП  село Тарутино»</t>
  </si>
  <si>
    <t>ОДПП&lt;0,7 «Развитие дорожного хозяйства в МО СП  село Тарутино»</t>
  </si>
  <si>
    <t>0,95&lt;=ОДПП&lt;=1,05 «Охрана окружающей среды в СП  село Тарутино».</t>
  </si>
  <si>
    <t>0,95&lt;=ОДПП&lt;=1,05 «Энергосбережение и повышение энергоэффективности СП  село Тарутино».</t>
  </si>
  <si>
    <t>0,7&lt;=ОДПП&lt;=0,95 «Социальна поддрежка граждан СП  село Тарутино».</t>
  </si>
  <si>
    <t>0,7&lt;=ОДПП&lt;=0,95 «Благоустройство территории МО СП  село Тарутино»</t>
  </si>
  <si>
    <t>2.2.</t>
  </si>
  <si>
    <t>Территориальное тпланирование СП село Тарутино</t>
  </si>
  <si>
    <t>«Благоустройство территории МО СП село Тарутино»</t>
  </si>
  <si>
    <t>Реализация мероприятий по благоустройству МО СП село Тарутино</t>
  </si>
  <si>
    <t>5.2.</t>
  </si>
  <si>
    <t>Организация и проведение мероприятий в сфере культуры</t>
  </si>
  <si>
    <t>5.3.</t>
  </si>
  <si>
    <t>Совершенствование системы управления общественными финансами в СП село Тарутино</t>
  </si>
  <si>
    <t xml:space="preserve">Развитие учреждений культуры </t>
  </si>
  <si>
    <t>8.1.</t>
  </si>
  <si>
    <t>Стимулирование по повышению уровня благоустройства территории</t>
  </si>
  <si>
    <t>9.1.</t>
  </si>
  <si>
    <t>Реализация мероприятий по энергосбережению и повышению уровня энергоэффективности</t>
  </si>
  <si>
    <t>10.1.</t>
  </si>
  <si>
    <t>Развитие мер социальной поддрежки отдельных категорий граждан</t>
  </si>
  <si>
    <t xml:space="preserve">Итого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</si>
</sst>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2" fontId="3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7">
      <selection activeCell="B14" sqref="B14"/>
    </sheetView>
  </sheetViews>
  <sheetFormatPr defaultColWidth="9.140625" defaultRowHeight="15"/>
  <cols>
    <col min="2" max="2" width="25.57421875" style="0" customWidth="1"/>
    <col min="3" max="8" width="17.421875" style="0" customWidth="1"/>
  </cols>
  <sheetData>
    <row r="1" spans="1:8" ht="15">
      <c r="A1" s="19" t="s">
        <v>80</v>
      </c>
      <c r="B1" s="19"/>
      <c r="C1" s="19"/>
      <c r="D1" s="19"/>
      <c r="E1" s="19"/>
      <c r="F1" s="19"/>
      <c r="G1" s="19"/>
      <c r="H1" s="19"/>
    </row>
    <row r="2" spans="1:8" ht="15">
      <c r="A2" s="20" t="s">
        <v>85</v>
      </c>
      <c r="B2" s="20"/>
      <c r="C2" s="20"/>
      <c r="D2" s="20"/>
      <c r="E2" s="20"/>
      <c r="F2" s="20"/>
      <c r="G2" s="20"/>
      <c r="H2" s="20"/>
    </row>
    <row r="3" spans="1:8" ht="15">
      <c r="A3" s="21" t="s">
        <v>0</v>
      </c>
      <c r="B3" s="21" t="s">
        <v>1</v>
      </c>
      <c r="C3" s="22" t="s">
        <v>2</v>
      </c>
      <c r="D3" s="21" t="s">
        <v>3</v>
      </c>
      <c r="E3" s="21"/>
      <c r="F3" s="21"/>
      <c r="G3" s="22" t="s">
        <v>7</v>
      </c>
      <c r="H3" s="22" t="s">
        <v>8</v>
      </c>
    </row>
    <row r="4" spans="1:8" ht="123.75" customHeight="1">
      <c r="A4" s="21"/>
      <c r="B4" s="21"/>
      <c r="C4" s="22"/>
      <c r="D4" s="15" t="s">
        <v>4</v>
      </c>
      <c r="E4" s="15" t="s">
        <v>5</v>
      </c>
      <c r="F4" s="15" t="s">
        <v>6</v>
      </c>
      <c r="G4" s="22"/>
      <c r="H4" s="22"/>
    </row>
    <row r="5" spans="1:8" ht="60">
      <c r="A5" s="7" t="s">
        <v>9</v>
      </c>
      <c r="B5" s="3" t="s">
        <v>86</v>
      </c>
      <c r="C5" s="3" t="s">
        <v>79</v>
      </c>
      <c r="D5" s="8">
        <v>7</v>
      </c>
      <c r="E5" s="8">
        <v>0</v>
      </c>
      <c r="F5" s="8">
        <f aca="true" t="shared" si="0" ref="F5:F11">E5*100/D5</f>
        <v>0</v>
      </c>
      <c r="G5" s="3" t="s">
        <v>74</v>
      </c>
      <c r="H5" s="3" t="s">
        <v>73</v>
      </c>
    </row>
    <row r="6" spans="1:8" ht="60">
      <c r="A6" s="7" t="s">
        <v>10</v>
      </c>
      <c r="B6" s="3" t="s">
        <v>87</v>
      </c>
      <c r="C6" s="3" t="s">
        <v>79</v>
      </c>
      <c r="D6" s="8">
        <v>1191.2</v>
      </c>
      <c r="E6" s="8">
        <v>180</v>
      </c>
      <c r="F6" s="8">
        <f t="shared" si="0"/>
        <v>15.110812625923439</v>
      </c>
      <c r="G6" s="3" t="s">
        <v>74</v>
      </c>
      <c r="H6" s="3" t="s">
        <v>73</v>
      </c>
    </row>
    <row r="7" spans="1:8" ht="60">
      <c r="A7" s="7" t="s">
        <v>11</v>
      </c>
      <c r="B7" s="3" t="s">
        <v>88</v>
      </c>
      <c r="C7" s="3" t="s">
        <v>72</v>
      </c>
      <c r="D7" s="8">
        <v>172.9</v>
      </c>
      <c r="E7" s="8">
        <v>171.9</v>
      </c>
      <c r="F7" s="8">
        <f t="shared" si="0"/>
        <v>99.42163100057837</v>
      </c>
      <c r="G7" s="3" t="s">
        <v>76</v>
      </c>
      <c r="H7" s="3"/>
    </row>
    <row r="8" spans="1:8" ht="60">
      <c r="A8" s="7" t="s">
        <v>12</v>
      </c>
      <c r="B8" s="3" t="s">
        <v>109</v>
      </c>
      <c r="C8" s="3" t="s">
        <v>71</v>
      </c>
      <c r="D8" s="8">
        <v>2808.2</v>
      </c>
      <c r="E8" s="8">
        <v>2649.6</v>
      </c>
      <c r="F8" s="8">
        <f>E8*100/D8</f>
        <v>94.35225411295492</v>
      </c>
      <c r="G8" s="3" t="s">
        <v>110</v>
      </c>
      <c r="H8" s="3" t="s">
        <v>75</v>
      </c>
    </row>
    <row r="9" spans="1:8" ht="45">
      <c r="A9" s="7" t="s">
        <v>13</v>
      </c>
      <c r="B9" s="3" t="s">
        <v>89</v>
      </c>
      <c r="C9" s="3" t="s">
        <v>72</v>
      </c>
      <c r="D9" s="8">
        <v>1950.6</v>
      </c>
      <c r="E9" s="8">
        <v>1947.9</v>
      </c>
      <c r="F9" s="8">
        <f t="shared" si="0"/>
        <v>99.861581051984</v>
      </c>
      <c r="G9" s="3" t="s">
        <v>76</v>
      </c>
      <c r="H9" s="3"/>
    </row>
    <row r="10" spans="1:8" ht="45">
      <c r="A10" s="7" t="s">
        <v>14</v>
      </c>
      <c r="B10" s="3" t="s">
        <v>90</v>
      </c>
      <c r="C10" s="3" t="s">
        <v>72</v>
      </c>
      <c r="D10" s="8">
        <v>48.4</v>
      </c>
      <c r="E10" s="8">
        <v>48.4</v>
      </c>
      <c r="F10" s="8">
        <f t="shared" si="0"/>
        <v>100</v>
      </c>
      <c r="G10" s="3" t="s">
        <v>76</v>
      </c>
      <c r="H10" s="3"/>
    </row>
    <row r="11" spans="1:8" ht="75.75" customHeight="1">
      <c r="A11" s="7" t="s">
        <v>15</v>
      </c>
      <c r="B11" s="3" t="s">
        <v>91</v>
      </c>
      <c r="C11" s="3" t="s">
        <v>79</v>
      </c>
      <c r="D11" s="8">
        <v>1</v>
      </c>
      <c r="E11" s="8">
        <v>0</v>
      </c>
      <c r="F11" s="8">
        <f t="shared" si="0"/>
        <v>0</v>
      </c>
      <c r="G11" s="3" t="s">
        <v>74</v>
      </c>
      <c r="H11" s="3" t="s">
        <v>73</v>
      </c>
    </row>
    <row r="12" spans="1:8" ht="45">
      <c r="A12" s="7" t="s">
        <v>104</v>
      </c>
      <c r="B12" s="3" t="s">
        <v>103</v>
      </c>
      <c r="C12" s="3" t="s">
        <v>72</v>
      </c>
      <c r="D12" s="8">
        <v>2280</v>
      </c>
      <c r="E12" s="8">
        <v>2280</v>
      </c>
      <c r="F12" s="8">
        <f>E12*100/D12</f>
        <v>100</v>
      </c>
      <c r="G12" s="3" t="s">
        <v>76</v>
      </c>
      <c r="H12" s="3"/>
    </row>
    <row r="13" spans="1:8" ht="60">
      <c r="A13" s="7" t="s">
        <v>105</v>
      </c>
      <c r="B13" s="3" t="s">
        <v>108</v>
      </c>
      <c r="C13" s="3" t="s">
        <v>72</v>
      </c>
      <c r="D13" s="8">
        <v>4.5</v>
      </c>
      <c r="E13" s="8">
        <v>4.5</v>
      </c>
      <c r="F13" s="8">
        <f>E13*100/D13</f>
        <v>100</v>
      </c>
      <c r="G13" s="3" t="s">
        <v>76</v>
      </c>
      <c r="H13" s="3"/>
    </row>
    <row r="14" spans="1:8" ht="60">
      <c r="A14" s="7" t="s">
        <v>107</v>
      </c>
      <c r="B14" s="3" t="s">
        <v>106</v>
      </c>
      <c r="C14" s="3" t="s">
        <v>71</v>
      </c>
      <c r="D14" s="8">
        <v>278.6</v>
      </c>
      <c r="E14" s="8">
        <v>218.6</v>
      </c>
      <c r="F14" s="8">
        <f>E14*100/D14</f>
        <v>78.4637473079684</v>
      </c>
      <c r="G14" s="3" t="s">
        <v>110</v>
      </c>
      <c r="H14" s="3" t="s">
        <v>75</v>
      </c>
    </row>
  </sheetData>
  <sheetProtection/>
  <mergeCells count="8">
    <mergeCell ref="A1:H1"/>
    <mergeCell ref="A2:H2"/>
    <mergeCell ref="D3:F3"/>
    <mergeCell ref="B3:B4"/>
    <mergeCell ref="C3:C4"/>
    <mergeCell ref="G3:G4"/>
    <mergeCell ref="H3:H4"/>
    <mergeCell ref="A3:A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8515625" style="0" customWidth="1"/>
    <col min="2" max="2" width="36.28125" style="0" customWidth="1"/>
    <col min="4" max="4" width="12.7109375" style="0" customWidth="1"/>
    <col min="5" max="5" width="14.57421875" style="0" customWidth="1"/>
    <col min="6" max="6" width="15.57421875" style="0" customWidth="1"/>
    <col min="7" max="7" width="15.421875" style="0" customWidth="1"/>
    <col min="8" max="8" width="11.57421875" style="0" bestFit="1" customWidth="1"/>
  </cols>
  <sheetData>
    <row r="1" spans="1:7" ht="15">
      <c r="A1" s="23" t="s">
        <v>82</v>
      </c>
      <c r="B1" s="23"/>
      <c r="C1" s="23"/>
      <c r="D1" s="23"/>
      <c r="E1" s="23"/>
      <c r="F1" s="23"/>
      <c r="G1" s="23"/>
    </row>
    <row r="2" spans="1:7" ht="15">
      <c r="A2" s="23" t="s">
        <v>81</v>
      </c>
      <c r="B2" s="23"/>
      <c r="C2" s="23"/>
      <c r="D2" s="23"/>
      <c r="E2" s="23"/>
      <c r="F2" s="23"/>
      <c r="G2" s="23"/>
    </row>
    <row r="3" spans="1:7" ht="15">
      <c r="A3" s="23" t="s">
        <v>92</v>
      </c>
      <c r="B3" s="23"/>
      <c r="C3" s="23"/>
      <c r="D3" s="23"/>
      <c r="E3" s="23"/>
      <c r="F3" s="23"/>
      <c r="G3" s="23"/>
    </row>
    <row r="4" spans="1:8" ht="15">
      <c r="A4" s="21" t="s">
        <v>0</v>
      </c>
      <c r="B4" s="21" t="s">
        <v>16</v>
      </c>
      <c r="C4" s="21" t="s">
        <v>17</v>
      </c>
      <c r="D4" s="21" t="s">
        <v>18</v>
      </c>
      <c r="E4" s="21" t="s">
        <v>19</v>
      </c>
      <c r="F4" s="21" t="s">
        <v>20</v>
      </c>
      <c r="G4" s="21"/>
      <c r="H4" s="1"/>
    </row>
    <row r="5" spans="1:8" ht="30">
      <c r="A5" s="21"/>
      <c r="B5" s="21"/>
      <c r="C5" s="21"/>
      <c r="D5" s="21"/>
      <c r="E5" s="21"/>
      <c r="F5" s="3" t="s">
        <v>21</v>
      </c>
      <c r="G5" s="3" t="s">
        <v>22</v>
      </c>
      <c r="H5" s="1"/>
    </row>
    <row r="6" spans="1:8" ht="45">
      <c r="A6" s="7" t="s">
        <v>9</v>
      </c>
      <c r="B6" s="3" t="s">
        <v>111</v>
      </c>
      <c r="C6" s="3" t="s">
        <v>78</v>
      </c>
      <c r="D6" s="8">
        <v>7</v>
      </c>
      <c r="E6" s="8">
        <v>0</v>
      </c>
      <c r="F6" s="17">
        <f>D6-E6</f>
        <v>7</v>
      </c>
      <c r="G6" s="17">
        <f>F6*100/D6</f>
        <v>100</v>
      </c>
      <c r="H6" s="1"/>
    </row>
    <row r="7" spans="1:8" ht="30">
      <c r="A7" s="7" t="s">
        <v>10</v>
      </c>
      <c r="B7" s="3" t="s">
        <v>112</v>
      </c>
      <c r="C7" s="3" t="s">
        <v>78</v>
      </c>
      <c r="D7" s="8">
        <v>1191.2</v>
      </c>
      <c r="E7" s="8">
        <v>180</v>
      </c>
      <c r="F7" s="17">
        <f aca="true" t="shared" si="0" ref="F7:F12">D7-E7</f>
        <v>1011.2</v>
      </c>
      <c r="G7" s="17">
        <f aca="true" t="shared" si="1" ref="G7:G12">F7*100/D7</f>
        <v>84.88918737407656</v>
      </c>
      <c r="H7" s="1"/>
    </row>
    <row r="8" spans="1:8" ht="45">
      <c r="A8" s="7" t="s">
        <v>11</v>
      </c>
      <c r="B8" s="3" t="s">
        <v>93</v>
      </c>
      <c r="C8" s="3" t="s">
        <v>78</v>
      </c>
      <c r="D8" s="8">
        <v>172.9</v>
      </c>
      <c r="E8" s="8">
        <v>171.9</v>
      </c>
      <c r="F8" s="17">
        <f t="shared" si="0"/>
        <v>1</v>
      </c>
      <c r="G8" s="17">
        <f t="shared" si="1"/>
        <v>0.578368999421631</v>
      </c>
      <c r="H8" s="1"/>
    </row>
    <row r="9" spans="1:8" ht="30">
      <c r="A9" s="7" t="s">
        <v>12</v>
      </c>
      <c r="B9" s="3" t="s">
        <v>116</v>
      </c>
      <c r="C9" s="3" t="s">
        <v>78</v>
      </c>
      <c r="D9" s="8">
        <v>2808.2</v>
      </c>
      <c r="E9" s="8">
        <v>2649.6</v>
      </c>
      <c r="F9" s="17">
        <f t="shared" si="0"/>
        <v>158.5999999999999</v>
      </c>
      <c r="G9" s="17">
        <f t="shared" si="1"/>
        <v>5.64774588704508</v>
      </c>
      <c r="H9" s="1"/>
    </row>
    <row r="10" spans="1:8" ht="30">
      <c r="A10" s="7" t="s">
        <v>13</v>
      </c>
      <c r="B10" s="3" t="s">
        <v>94</v>
      </c>
      <c r="C10" s="3" t="s">
        <v>78</v>
      </c>
      <c r="D10" s="8">
        <v>1950.6</v>
      </c>
      <c r="E10" s="8">
        <v>1947.9</v>
      </c>
      <c r="F10" s="17">
        <f t="shared" si="0"/>
        <v>2.699999999999818</v>
      </c>
      <c r="G10" s="17">
        <f>F10*100/D10</f>
        <v>0.13841894801598575</v>
      </c>
      <c r="H10" s="1"/>
    </row>
    <row r="11" spans="1:8" ht="45">
      <c r="A11" s="7" t="s">
        <v>14</v>
      </c>
      <c r="B11" s="3" t="s">
        <v>95</v>
      </c>
      <c r="C11" s="3" t="s">
        <v>78</v>
      </c>
      <c r="D11" s="8">
        <v>48.4</v>
      </c>
      <c r="E11" s="8">
        <v>48.4</v>
      </c>
      <c r="F11" s="17">
        <f t="shared" si="0"/>
        <v>0</v>
      </c>
      <c r="G11" s="17">
        <f t="shared" si="1"/>
        <v>0</v>
      </c>
      <c r="H11" s="1"/>
    </row>
    <row r="12" spans="1:8" ht="60">
      <c r="A12" s="7" t="s">
        <v>15</v>
      </c>
      <c r="B12" s="3" t="s">
        <v>96</v>
      </c>
      <c r="C12" s="3" t="s">
        <v>78</v>
      </c>
      <c r="D12" s="8">
        <v>1</v>
      </c>
      <c r="E12" s="8">
        <v>0</v>
      </c>
      <c r="F12" s="17">
        <f t="shared" si="0"/>
        <v>1</v>
      </c>
      <c r="G12" s="17">
        <f t="shared" si="1"/>
        <v>100</v>
      </c>
      <c r="H12" s="1"/>
    </row>
    <row r="13" spans="1:7" ht="45">
      <c r="A13" s="7" t="s">
        <v>104</v>
      </c>
      <c r="B13" s="3" t="s">
        <v>113</v>
      </c>
      <c r="C13" s="3" t="s">
        <v>78</v>
      </c>
      <c r="D13" s="8">
        <v>2280</v>
      </c>
      <c r="E13" s="8">
        <v>2280</v>
      </c>
      <c r="F13" s="17">
        <f>D13-E13</f>
        <v>0</v>
      </c>
      <c r="G13" s="17">
        <f>F13*100/D13</f>
        <v>0</v>
      </c>
    </row>
    <row r="14" spans="1:7" ht="60">
      <c r="A14" s="7" t="s">
        <v>105</v>
      </c>
      <c r="B14" s="3" t="s">
        <v>114</v>
      </c>
      <c r="C14" s="3" t="s">
        <v>78</v>
      </c>
      <c r="D14" s="8">
        <v>4.5</v>
      </c>
      <c r="E14" s="8">
        <v>4.5</v>
      </c>
      <c r="F14" s="17">
        <f>D14-E14</f>
        <v>0</v>
      </c>
      <c r="G14" s="17">
        <f>F14*100/D14</f>
        <v>0</v>
      </c>
    </row>
    <row r="15" spans="1:7" ht="45">
      <c r="A15" s="7" t="s">
        <v>107</v>
      </c>
      <c r="B15" s="3" t="s">
        <v>115</v>
      </c>
      <c r="C15" s="3" t="s">
        <v>78</v>
      </c>
      <c r="D15" s="8">
        <v>278.6</v>
      </c>
      <c r="E15" s="8">
        <v>218.6</v>
      </c>
      <c r="F15" s="17">
        <f>D15-E15</f>
        <v>60.00000000000003</v>
      </c>
      <c r="G15" s="17">
        <f>F15*100/D15</f>
        <v>21.536252692031596</v>
      </c>
    </row>
  </sheetData>
  <sheetProtection/>
  <mergeCells count="9">
    <mergeCell ref="A3:G3"/>
    <mergeCell ref="A1:G1"/>
    <mergeCell ref="A4:A5"/>
    <mergeCell ref="B4:B5"/>
    <mergeCell ref="C4:C5"/>
    <mergeCell ref="D4:D5"/>
    <mergeCell ref="E4:E5"/>
    <mergeCell ref="F4:G4"/>
    <mergeCell ref="A2:G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.421875" style="0" customWidth="1"/>
    <col min="2" max="2" width="56.7109375" style="0" customWidth="1"/>
    <col min="3" max="3" width="12.421875" style="0" customWidth="1"/>
    <col min="4" max="4" width="7.28125" style="0" customWidth="1"/>
    <col min="5" max="5" width="11.28125" style="0" customWidth="1"/>
    <col min="6" max="7" width="12.00390625" style="0" customWidth="1"/>
    <col min="8" max="8" width="16.00390625" style="0" customWidth="1"/>
  </cols>
  <sheetData>
    <row r="1" spans="1:8" ht="15.75">
      <c r="A1" s="29" t="s">
        <v>23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24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25</v>
      </c>
      <c r="B3" s="29"/>
      <c r="C3" s="29"/>
      <c r="D3" s="29"/>
      <c r="E3" s="29"/>
      <c r="F3" s="29"/>
      <c r="G3" s="29"/>
      <c r="H3" s="29"/>
    </row>
    <row r="4" spans="1:8" ht="15.75">
      <c r="A4" s="30" t="s">
        <v>92</v>
      </c>
      <c r="B4" s="30"/>
      <c r="C4" s="30"/>
      <c r="D4" s="30"/>
      <c r="E4" s="30"/>
      <c r="F4" s="30"/>
      <c r="G4" s="30"/>
      <c r="H4" s="30"/>
    </row>
    <row r="5" spans="1:8" ht="14.25" customHeight="1">
      <c r="A5" s="21" t="s">
        <v>26</v>
      </c>
      <c r="B5" s="21" t="s">
        <v>27</v>
      </c>
      <c r="C5" s="21" t="s">
        <v>28</v>
      </c>
      <c r="D5" s="21" t="s">
        <v>29</v>
      </c>
      <c r="E5" s="21"/>
      <c r="F5" s="21"/>
      <c r="G5" s="21"/>
      <c r="H5" s="21" t="s">
        <v>32</v>
      </c>
    </row>
    <row r="6" spans="1:8" ht="15">
      <c r="A6" s="21"/>
      <c r="B6" s="21"/>
      <c r="C6" s="21"/>
      <c r="D6" s="21" t="s">
        <v>18</v>
      </c>
      <c r="E6" s="21" t="s">
        <v>30</v>
      </c>
      <c r="F6" s="21" t="s">
        <v>20</v>
      </c>
      <c r="G6" s="21"/>
      <c r="H6" s="21"/>
    </row>
    <row r="7" spans="1:8" ht="51" customHeight="1">
      <c r="A7" s="21"/>
      <c r="B7" s="21"/>
      <c r="C7" s="21"/>
      <c r="D7" s="21"/>
      <c r="E7" s="21"/>
      <c r="F7" s="3" t="s">
        <v>31</v>
      </c>
      <c r="G7" s="3" t="s">
        <v>22</v>
      </c>
      <c r="H7" s="21"/>
    </row>
    <row r="8" spans="1:8" ht="29.25">
      <c r="A8" s="4" t="s">
        <v>9</v>
      </c>
      <c r="B8" s="5" t="s">
        <v>97</v>
      </c>
      <c r="C8" s="5"/>
      <c r="D8" s="6">
        <f>D9+D10+D11+D12+D13+D14+D15</f>
        <v>7</v>
      </c>
      <c r="E8" s="6">
        <f>E9+E10+E11+E12+E13+E14+E15</f>
        <v>0</v>
      </c>
      <c r="F8" s="6">
        <f>D8-E8</f>
        <v>7</v>
      </c>
      <c r="G8" s="6">
        <f>F8*100/D8</f>
        <v>100</v>
      </c>
      <c r="H8" s="17"/>
    </row>
    <row r="9" spans="1:8" ht="45">
      <c r="A9" s="7" t="s">
        <v>33</v>
      </c>
      <c r="B9" s="3" t="s">
        <v>42</v>
      </c>
      <c r="C9" s="3" t="s">
        <v>77</v>
      </c>
      <c r="D9" s="8">
        <v>1</v>
      </c>
      <c r="E9" s="8">
        <v>0</v>
      </c>
      <c r="F9" s="8">
        <f aca="true" t="shared" si="0" ref="F9:F33">D9-E9</f>
        <v>1</v>
      </c>
      <c r="G9" s="8">
        <f aca="true" t="shared" si="1" ref="G9:G33">F9*100/D9</f>
        <v>100</v>
      </c>
      <c r="H9" s="17" t="s">
        <v>102</v>
      </c>
    </row>
    <row r="10" spans="1:8" ht="75">
      <c r="A10" s="7" t="s">
        <v>34</v>
      </c>
      <c r="B10" s="3" t="s">
        <v>43</v>
      </c>
      <c r="C10" s="3" t="s">
        <v>77</v>
      </c>
      <c r="D10" s="8">
        <v>1</v>
      </c>
      <c r="E10" s="8">
        <v>0</v>
      </c>
      <c r="F10" s="8">
        <f t="shared" si="0"/>
        <v>1</v>
      </c>
      <c r="G10" s="8">
        <f t="shared" si="1"/>
        <v>100</v>
      </c>
      <c r="H10" s="17" t="s">
        <v>102</v>
      </c>
    </row>
    <row r="11" spans="1:8" ht="60">
      <c r="A11" s="7" t="s">
        <v>35</v>
      </c>
      <c r="B11" s="3" t="s">
        <v>44</v>
      </c>
      <c r="C11" s="3" t="s">
        <v>77</v>
      </c>
      <c r="D11" s="8">
        <v>1</v>
      </c>
      <c r="E11" s="8">
        <v>0</v>
      </c>
      <c r="F11" s="8">
        <f t="shared" si="0"/>
        <v>1</v>
      </c>
      <c r="G11" s="8">
        <f t="shared" si="1"/>
        <v>100</v>
      </c>
      <c r="H11" s="17" t="s">
        <v>102</v>
      </c>
    </row>
    <row r="12" spans="1:8" ht="45">
      <c r="A12" s="7" t="s">
        <v>36</v>
      </c>
      <c r="B12" s="3" t="s">
        <v>46</v>
      </c>
      <c r="C12" s="3" t="s">
        <v>77</v>
      </c>
      <c r="D12" s="8">
        <v>1</v>
      </c>
      <c r="E12" s="8">
        <v>0</v>
      </c>
      <c r="F12" s="8">
        <f t="shared" si="0"/>
        <v>1</v>
      </c>
      <c r="G12" s="8">
        <f t="shared" si="1"/>
        <v>100</v>
      </c>
      <c r="H12" s="17" t="s">
        <v>102</v>
      </c>
    </row>
    <row r="13" spans="1:8" ht="45">
      <c r="A13" s="7" t="s">
        <v>37</v>
      </c>
      <c r="B13" s="3" t="s">
        <v>47</v>
      </c>
      <c r="C13" s="3" t="s">
        <v>77</v>
      </c>
      <c r="D13" s="8">
        <v>1</v>
      </c>
      <c r="E13" s="8">
        <v>0</v>
      </c>
      <c r="F13" s="8">
        <f t="shared" si="0"/>
        <v>1</v>
      </c>
      <c r="G13" s="8">
        <f t="shared" si="1"/>
        <v>100</v>
      </c>
      <c r="H13" s="17" t="s">
        <v>102</v>
      </c>
    </row>
    <row r="14" spans="1:8" ht="60">
      <c r="A14" s="7" t="s">
        <v>38</v>
      </c>
      <c r="B14" s="3" t="s">
        <v>48</v>
      </c>
      <c r="C14" s="3" t="s">
        <v>77</v>
      </c>
      <c r="D14" s="8">
        <v>1</v>
      </c>
      <c r="E14" s="8">
        <v>0</v>
      </c>
      <c r="F14" s="8">
        <f t="shared" si="0"/>
        <v>1</v>
      </c>
      <c r="G14" s="8">
        <f t="shared" si="1"/>
        <v>100</v>
      </c>
      <c r="H14" s="17" t="s">
        <v>102</v>
      </c>
    </row>
    <row r="15" spans="1:8" ht="49.5" customHeight="1">
      <c r="A15" s="7" t="s">
        <v>39</v>
      </c>
      <c r="B15" s="3" t="s">
        <v>49</v>
      </c>
      <c r="C15" s="3" t="s">
        <v>77</v>
      </c>
      <c r="D15" s="8">
        <v>1</v>
      </c>
      <c r="E15" s="8">
        <v>0</v>
      </c>
      <c r="F15" s="8">
        <f t="shared" si="0"/>
        <v>1</v>
      </c>
      <c r="G15" s="8">
        <f t="shared" si="1"/>
        <v>100</v>
      </c>
      <c r="H15" s="17" t="s">
        <v>102</v>
      </c>
    </row>
    <row r="16" spans="1:8" s="14" customFormat="1" ht="29.25">
      <c r="A16" s="4" t="s">
        <v>10</v>
      </c>
      <c r="B16" s="5" t="s">
        <v>98</v>
      </c>
      <c r="C16" s="5"/>
      <c r="D16" s="6">
        <f>D17+D18</f>
        <v>1191.2</v>
      </c>
      <c r="E16" s="6">
        <f>E17+E18</f>
        <v>180</v>
      </c>
      <c r="F16" s="6">
        <f>F17+F18</f>
        <v>1011.2</v>
      </c>
      <c r="G16" s="6">
        <f t="shared" si="1"/>
        <v>84.88918737407656</v>
      </c>
      <c r="H16" s="17"/>
    </row>
    <row r="17" spans="1:8" ht="45">
      <c r="A17" s="11" t="s">
        <v>41</v>
      </c>
      <c r="B17" s="3" t="s">
        <v>99</v>
      </c>
      <c r="C17" s="3" t="s">
        <v>77</v>
      </c>
      <c r="D17" s="8">
        <v>940.6</v>
      </c>
      <c r="E17" s="8">
        <v>162.5</v>
      </c>
      <c r="F17" s="8">
        <f t="shared" si="0"/>
        <v>778.1</v>
      </c>
      <c r="G17" s="8">
        <f t="shared" si="1"/>
        <v>82.72379332341059</v>
      </c>
      <c r="H17" s="17" t="s">
        <v>102</v>
      </c>
    </row>
    <row r="18" spans="1:8" ht="45">
      <c r="A18" s="11" t="s">
        <v>117</v>
      </c>
      <c r="B18" s="3" t="s">
        <v>99</v>
      </c>
      <c r="C18" s="3" t="s">
        <v>101</v>
      </c>
      <c r="D18" s="8">
        <v>250.6</v>
      </c>
      <c r="E18" s="8">
        <v>17.5</v>
      </c>
      <c r="F18" s="8">
        <f t="shared" si="0"/>
        <v>233.1</v>
      </c>
      <c r="G18" s="8">
        <f t="shared" si="1"/>
        <v>93.01675977653632</v>
      </c>
      <c r="H18" s="17" t="s">
        <v>102</v>
      </c>
    </row>
    <row r="19" spans="1:8" s="14" customFormat="1" ht="29.25">
      <c r="A19" s="12" t="s">
        <v>11</v>
      </c>
      <c r="B19" s="5" t="s">
        <v>88</v>
      </c>
      <c r="C19" s="5"/>
      <c r="D19" s="6">
        <f>D20+D21</f>
        <v>172.9</v>
      </c>
      <c r="E19" s="6">
        <f>E20+E21</f>
        <v>171.9</v>
      </c>
      <c r="F19" s="6">
        <f>D19-E19</f>
        <v>1</v>
      </c>
      <c r="G19" s="6">
        <f>F19*100/D19</f>
        <v>0.578368999421631</v>
      </c>
      <c r="H19" s="17"/>
    </row>
    <row r="20" spans="1:8" ht="287.25" customHeight="1">
      <c r="A20" s="11" t="s">
        <v>45</v>
      </c>
      <c r="B20" s="3" t="s">
        <v>50</v>
      </c>
      <c r="C20" s="3" t="s">
        <v>77</v>
      </c>
      <c r="D20" s="8">
        <v>1</v>
      </c>
      <c r="E20" s="8">
        <v>0</v>
      </c>
      <c r="F20" s="8">
        <f t="shared" si="0"/>
        <v>1</v>
      </c>
      <c r="G20" s="8">
        <f t="shared" si="1"/>
        <v>100</v>
      </c>
      <c r="H20" s="17" t="s">
        <v>102</v>
      </c>
    </row>
    <row r="21" spans="1:8" ht="46.5" customHeight="1">
      <c r="A21" s="11" t="s">
        <v>51</v>
      </c>
      <c r="B21" s="3" t="s">
        <v>118</v>
      </c>
      <c r="C21" s="3" t="s">
        <v>101</v>
      </c>
      <c r="D21" s="8">
        <v>171.9</v>
      </c>
      <c r="E21" s="8">
        <v>171.9</v>
      </c>
      <c r="F21" s="8">
        <f t="shared" si="0"/>
        <v>0</v>
      </c>
      <c r="G21" s="8">
        <f t="shared" si="1"/>
        <v>0</v>
      </c>
      <c r="H21" s="17" t="s">
        <v>102</v>
      </c>
    </row>
    <row r="22" spans="1:8" s="14" customFormat="1" ht="45">
      <c r="A22" s="12" t="s">
        <v>12</v>
      </c>
      <c r="B22" s="5" t="s">
        <v>119</v>
      </c>
      <c r="C22" s="5"/>
      <c r="D22" s="6">
        <f>D23+D24+D25+D26</f>
        <v>2808.2</v>
      </c>
      <c r="E22" s="6">
        <f>E23+E24+E25+E26</f>
        <v>2649.6</v>
      </c>
      <c r="F22" s="6">
        <f t="shared" si="0"/>
        <v>158.5999999999999</v>
      </c>
      <c r="G22" s="6">
        <f t="shared" si="1"/>
        <v>5.64774588704508</v>
      </c>
      <c r="H22" s="17" t="s">
        <v>102</v>
      </c>
    </row>
    <row r="23" spans="1:8" ht="45">
      <c r="A23" s="11" t="s">
        <v>40</v>
      </c>
      <c r="B23" s="3" t="s">
        <v>120</v>
      </c>
      <c r="C23" s="3" t="s">
        <v>101</v>
      </c>
      <c r="D23" s="8">
        <v>2418.6</v>
      </c>
      <c r="E23" s="8">
        <v>2393.4</v>
      </c>
      <c r="F23" s="8">
        <f t="shared" si="0"/>
        <v>25.199999999999818</v>
      </c>
      <c r="G23" s="8">
        <f t="shared" si="1"/>
        <v>1.0419250806251477</v>
      </c>
      <c r="H23" s="17" t="s">
        <v>102</v>
      </c>
    </row>
    <row r="24" spans="1:8" ht="45">
      <c r="A24" s="11" t="s">
        <v>52</v>
      </c>
      <c r="B24" s="3" t="s">
        <v>54</v>
      </c>
      <c r="C24" s="3" t="s">
        <v>77</v>
      </c>
      <c r="D24" s="8">
        <v>387.6</v>
      </c>
      <c r="E24" s="8">
        <v>256.2</v>
      </c>
      <c r="F24" s="8">
        <f t="shared" si="0"/>
        <v>131.40000000000003</v>
      </c>
      <c r="G24" s="8">
        <f t="shared" si="1"/>
        <v>33.900928792569665</v>
      </c>
      <c r="H24" s="17" t="s">
        <v>102</v>
      </c>
    </row>
    <row r="25" spans="1:8" ht="137.25" customHeight="1">
      <c r="A25" s="11" t="s">
        <v>53</v>
      </c>
      <c r="B25" s="3" t="s">
        <v>62</v>
      </c>
      <c r="C25" s="3" t="s">
        <v>77</v>
      </c>
      <c r="D25" s="8">
        <v>1</v>
      </c>
      <c r="E25" s="8">
        <v>0</v>
      </c>
      <c r="F25" s="8">
        <f t="shared" si="0"/>
        <v>1</v>
      </c>
      <c r="G25" s="8">
        <f t="shared" si="1"/>
        <v>100</v>
      </c>
      <c r="H25" s="17" t="s">
        <v>102</v>
      </c>
    </row>
    <row r="26" spans="1:8" ht="45">
      <c r="A26" s="11" t="s">
        <v>84</v>
      </c>
      <c r="B26" s="3" t="s">
        <v>83</v>
      </c>
      <c r="C26" s="3" t="s">
        <v>77</v>
      </c>
      <c r="D26" s="8">
        <v>1</v>
      </c>
      <c r="E26" s="8">
        <v>0</v>
      </c>
      <c r="F26" s="8">
        <f t="shared" si="0"/>
        <v>1</v>
      </c>
      <c r="G26" s="8">
        <f t="shared" si="1"/>
        <v>100</v>
      </c>
      <c r="H26" s="17" t="s">
        <v>102</v>
      </c>
    </row>
    <row r="27" spans="1:8" s="14" customFormat="1" ht="15">
      <c r="A27" s="12" t="s">
        <v>13</v>
      </c>
      <c r="B27" s="5" t="s">
        <v>89</v>
      </c>
      <c r="C27" s="5"/>
      <c r="D27" s="6">
        <f>D28+D29+D30</f>
        <v>1950.6</v>
      </c>
      <c r="E27" s="6">
        <f>E28+E29+E30</f>
        <v>1947.8999999999999</v>
      </c>
      <c r="F27" s="6">
        <f t="shared" si="0"/>
        <v>2.7000000000000455</v>
      </c>
      <c r="G27" s="6">
        <f t="shared" si="1"/>
        <v>0.1384189480159974</v>
      </c>
      <c r="H27" s="17"/>
    </row>
    <row r="28" spans="1:8" ht="45">
      <c r="A28" s="10" t="s">
        <v>57</v>
      </c>
      <c r="B28" s="3" t="s">
        <v>125</v>
      </c>
      <c r="C28" s="3" t="s">
        <v>101</v>
      </c>
      <c r="D28" s="8">
        <v>1728.3</v>
      </c>
      <c r="E28" s="8">
        <v>1725.6</v>
      </c>
      <c r="F28" s="8">
        <f t="shared" si="0"/>
        <v>2.7000000000000455</v>
      </c>
      <c r="G28" s="8">
        <f t="shared" si="1"/>
        <v>0.15622287797257683</v>
      </c>
      <c r="H28" s="17" t="s">
        <v>102</v>
      </c>
    </row>
    <row r="29" spans="1:8" ht="45">
      <c r="A29" s="10" t="s">
        <v>121</v>
      </c>
      <c r="B29" s="3" t="s">
        <v>122</v>
      </c>
      <c r="C29" s="3" t="s">
        <v>65</v>
      </c>
      <c r="D29" s="8">
        <v>50</v>
      </c>
      <c r="E29" s="8">
        <v>50</v>
      </c>
      <c r="F29" s="8">
        <f t="shared" si="0"/>
        <v>0</v>
      </c>
      <c r="G29" s="8">
        <f t="shared" si="1"/>
        <v>0</v>
      </c>
      <c r="H29" s="17" t="s">
        <v>102</v>
      </c>
    </row>
    <row r="30" spans="1:8" ht="45">
      <c r="A30" s="10" t="s">
        <v>123</v>
      </c>
      <c r="B30" s="3" t="s">
        <v>124</v>
      </c>
      <c r="C30" s="3" t="s">
        <v>77</v>
      </c>
      <c r="D30" s="8">
        <v>172.3</v>
      </c>
      <c r="E30" s="8">
        <v>172.3</v>
      </c>
      <c r="F30" s="8">
        <f t="shared" si="0"/>
        <v>0</v>
      </c>
      <c r="G30" s="8">
        <f t="shared" si="1"/>
        <v>0</v>
      </c>
      <c r="H30" s="17" t="s">
        <v>102</v>
      </c>
    </row>
    <row r="31" spans="1:8" s="14" customFormat="1" ht="29.25">
      <c r="A31" s="12" t="s">
        <v>14</v>
      </c>
      <c r="B31" s="5" t="s">
        <v>90</v>
      </c>
      <c r="C31" s="5"/>
      <c r="D31" s="6">
        <f>D32</f>
        <v>48.4</v>
      </c>
      <c r="E31" s="6">
        <f>E32</f>
        <v>48.4</v>
      </c>
      <c r="F31" s="6">
        <f t="shared" si="0"/>
        <v>0</v>
      </c>
      <c r="G31" s="6">
        <f t="shared" si="1"/>
        <v>0</v>
      </c>
      <c r="H31" s="17"/>
    </row>
    <row r="32" spans="1:8" ht="45">
      <c r="A32" s="11" t="s">
        <v>56</v>
      </c>
      <c r="B32" s="3" t="s">
        <v>58</v>
      </c>
      <c r="C32" s="3" t="s">
        <v>101</v>
      </c>
      <c r="D32" s="8">
        <v>48.4</v>
      </c>
      <c r="E32" s="8">
        <v>48.4</v>
      </c>
      <c r="F32" s="8">
        <f t="shared" si="0"/>
        <v>0</v>
      </c>
      <c r="G32" s="8">
        <f t="shared" si="1"/>
        <v>0</v>
      </c>
      <c r="H32" s="17" t="s">
        <v>102</v>
      </c>
    </row>
    <row r="33" spans="1:8" s="14" customFormat="1" ht="43.5">
      <c r="A33" s="12" t="s">
        <v>15</v>
      </c>
      <c r="B33" s="5" t="s">
        <v>100</v>
      </c>
      <c r="C33" s="5"/>
      <c r="D33" s="13">
        <f>D34+D35</f>
        <v>2</v>
      </c>
      <c r="E33" s="13">
        <f>E34+E35</f>
        <v>0</v>
      </c>
      <c r="F33" s="6">
        <f t="shared" si="0"/>
        <v>2</v>
      </c>
      <c r="G33" s="6">
        <f t="shared" si="1"/>
        <v>100</v>
      </c>
      <c r="H33" s="17"/>
    </row>
    <row r="34" spans="1:8" ht="120">
      <c r="A34" s="11" t="s">
        <v>55</v>
      </c>
      <c r="B34" s="3" t="s">
        <v>59</v>
      </c>
      <c r="C34" s="3" t="s">
        <v>77</v>
      </c>
      <c r="D34" s="9">
        <v>1</v>
      </c>
      <c r="E34" s="9">
        <v>0</v>
      </c>
      <c r="F34" s="8">
        <f>D34-E34</f>
        <v>1</v>
      </c>
      <c r="G34" s="8">
        <f>F34*100/D34</f>
        <v>100</v>
      </c>
      <c r="H34" s="17" t="s">
        <v>102</v>
      </c>
    </row>
    <row r="35" spans="1:8" ht="60">
      <c r="A35" s="11" t="s">
        <v>60</v>
      </c>
      <c r="B35" s="3" t="s">
        <v>61</v>
      </c>
      <c r="C35" s="3" t="s">
        <v>77</v>
      </c>
      <c r="D35" s="9">
        <v>1</v>
      </c>
      <c r="E35" s="9">
        <v>0</v>
      </c>
      <c r="F35" s="8">
        <f>D35-E35</f>
        <v>1</v>
      </c>
      <c r="G35" s="8">
        <f>F35*100/D35</f>
        <v>100</v>
      </c>
      <c r="H35" s="17" t="s">
        <v>102</v>
      </c>
    </row>
    <row r="36" spans="1:8" s="14" customFormat="1" ht="15">
      <c r="A36" s="12" t="s">
        <v>104</v>
      </c>
      <c r="B36" s="5" t="s">
        <v>103</v>
      </c>
      <c r="C36" s="5"/>
      <c r="D36" s="13">
        <f>D37</f>
        <v>2280</v>
      </c>
      <c r="E36" s="13">
        <f>E37</f>
        <v>2280</v>
      </c>
      <c r="F36" s="6">
        <f>F37</f>
        <v>0</v>
      </c>
      <c r="G36" s="6">
        <f>G37</f>
        <v>0</v>
      </c>
      <c r="H36" s="31"/>
    </row>
    <row r="37" spans="1:8" ht="45">
      <c r="A37" s="11" t="s">
        <v>126</v>
      </c>
      <c r="B37" s="3" t="s">
        <v>127</v>
      </c>
      <c r="C37" s="3" t="s">
        <v>65</v>
      </c>
      <c r="D37" s="9">
        <v>2280</v>
      </c>
      <c r="E37" s="9">
        <v>2280</v>
      </c>
      <c r="F37" s="8">
        <f>D37-E37</f>
        <v>0</v>
      </c>
      <c r="G37" s="8">
        <f>F37*100/D37</f>
        <v>0</v>
      </c>
      <c r="H37" s="17" t="s">
        <v>102</v>
      </c>
    </row>
    <row r="38" spans="1:8" s="14" customFormat="1" ht="29.25">
      <c r="A38" s="12" t="s">
        <v>105</v>
      </c>
      <c r="B38" s="5" t="s">
        <v>108</v>
      </c>
      <c r="C38" s="5"/>
      <c r="D38" s="13">
        <f>D39</f>
        <v>4.5</v>
      </c>
      <c r="E38" s="13">
        <f>E39</f>
        <v>4.5</v>
      </c>
      <c r="F38" s="6">
        <f>F39</f>
        <v>0</v>
      </c>
      <c r="G38" s="6">
        <f>G39</f>
        <v>0</v>
      </c>
      <c r="H38" s="31"/>
    </row>
    <row r="39" spans="1:8" ht="45">
      <c r="A39" s="11" t="s">
        <v>128</v>
      </c>
      <c r="B39" s="3" t="s">
        <v>129</v>
      </c>
      <c r="C39" s="3" t="s">
        <v>101</v>
      </c>
      <c r="D39" s="9">
        <v>4.5</v>
      </c>
      <c r="E39" s="9">
        <v>4.5</v>
      </c>
      <c r="F39" s="8">
        <f>D39-E39</f>
        <v>0</v>
      </c>
      <c r="G39" s="8">
        <f>F39*100/D39</f>
        <v>0</v>
      </c>
      <c r="H39" s="17" t="s">
        <v>102</v>
      </c>
    </row>
    <row r="40" spans="1:8" s="14" customFormat="1" ht="15">
      <c r="A40" s="12" t="s">
        <v>107</v>
      </c>
      <c r="B40" s="5" t="s">
        <v>106</v>
      </c>
      <c r="C40" s="5"/>
      <c r="D40" s="13">
        <f>D41</f>
        <v>278.6</v>
      </c>
      <c r="E40" s="13">
        <f>E41</f>
        <v>218.6</v>
      </c>
      <c r="F40" s="6">
        <f>F41</f>
        <v>60.00000000000003</v>
      </c>
      <c r="G40" s="6">
        <f>G41</f>
        <v>21.536252692031596</v>
      </c>
      <c r="H40" s="31"/>
    </row>
    <row r="41" spans="1:8" ht="45">
      <c r="A41" s="11" t="s">
        <v>130</v>
      </c>
      <c r="B41" s="3" t="s">
        <v>131</v>
      </c>
      <c r="C41" s="3" t="s">
        <v>101</v>
      </c>
      <c r="D41" s="9">
        <v>278.6</v>
      </c>
      <c r="E41" s="9">
        <v>218.6</v>
      </c>
      <c r="F41" s="8">
        <f>D41-E41</f>
        <v>60.00000000000003</v>
      </c>
      <c r="G41" s="8">
        <f>F41*100/D41</f>
        <v>21.536252692031596</v>
      </c>
      <c r="H41" s="17" t="s">
        <v>102</v>
      </c>
    </row>
    <row r="42" spans="1:8" s="14" customFormat="1" ht="15">
      <c r="A42" s="26" t="s">
        <v>132</v>
      </c>
      <c r="B42" s="26"/>
      <c r="C42" s="4"/>
      <c r="D42" s="6">
        <f>D8+D16+D19+D22+D27+D31+D33+D36+D38+D40</f>
        <v>8743.4</v>
      </c>
      <c r="E42" s="6">
        <f>E8+E16+E19+E22+E27+E31+E33+E36+E38+E40</f>
        <v>7500.9</v>
      </c>
      <c r="F42" s="6">
        <f>D42-E42</f>
        <v>1242.5</v>
      </c>
      <c r="G42" s="6">
        <f>F42*100/D42</f>
        <v>14.210718942287897</v>
      </c>
      <c r="H42" s="4"/>
    </row>
    <row r="43" spans="1:8" ht="15">
      <c r="A43" s="27" t="s">
        <v>70</v>
      </c>
      <c r="B43" s="27"/>
      <c r="C43" s="7"/>
      <c r="D43" s="7"/>
      <c r="E43" s="7"/>
      <c r="F43" s="7"/>
      <c r="G43" s="7"/>
      <c r="H43" s="7"/>
    </row>
    <row r="44" spans="1:8" ht="15">
      <c r="A44" s="28" t="s">
        <v>63</v>
      </c>
      <c r="B44" s="28"/>
      <c r="C44" s="7"/>
      <c r="D44" s="8">
        <f>D18+D21+D23+D28+D32+D39+D41</f>
        <v>4900.9</v>
      </c>
      <c r="E44" s="8">
        <f>E18+E21+E23+E28+E32+E39+E41</f>
        <v>4579.9</v>
      </c>
      <c r="F44" s="8">
        <f>D44-E44</f>
        <v>321</v>
      </c>
      <c r="G44" s="8">
        <f>F44*100/D44</f>
        <v>6.549817380481136</v>
      </c>
      <c r="H44" s="7"/>
    </row>
    <row r="45" spans="1:8" ht="15">
      <c r="A45" s="28" t="s">
        <v>69</v>
      </c>
      <c r="B45" s="28"/>
      <c r="C45" s="7"/>
      <c r="D45" s="8">
        <f>D8+D17+D20+D24+D25+D26+D30+D34+D35</f>
        <v>1512.5</v>
      </c>
      <c r="E45" s="8">
        <f>E8+E17+E20+E24+E25+E26+E30+E34+E35</f>
        <v>591</v>
      </c>
      <c r="F45" s="8">
        <f>D45-E45</f>
        <v>921.5</v>
      </c>
      <c r="G45" s="8">
        <f>F45*100/D45</f>
        <v>60.925619834710744</v>
      </c>
      <c r="H45" s="7"/>
    </row>
    <row r="46" spans="1:8" ht="15">
      <c r="A46" s="24" t="s">
        <v>64</v>
      </c>
      <c r="B46" s="24"/>
      <c r="C46" s="2"/>
      <c r="D46" s="2"/>
      <c r="E46" s="2"/>
      <c r="F46" s="2"/>
      <c r="G46" s="2"/>
      <c r="H46" s="2"/>
    </row>
    <row r="47" spans="1:8" ht="15">
      <c r="A47" s="24" t="s">
        <v>65</v>
      </c>
      <c r="B47" s="24"/>
      <c r="C47" s="2"/>
      <c r="D47" s="16">
        <f>D37+D29</f>
        <v>2330</v>
      </c>
      <c r="E47" s="2">
        <f>E37+E29</f>
        <v>2330</v>
      </c>
      <c r="F47" s="2">
        <f>D47-E47</f>
        <v>0</v>
      </c>
      <c r="G47" s="2">
        <f>F47*100/D47</f>
        <v>0</v>
      </c>
      <c r="H47" s="2"/>
    </row>
    <row r="48" spans="1:8" ht="15">
      <c r="A48" s="24" t="s">
        <v>66</v>
      </c>
      <c r="B48" s="24"/>
      <c r="C48" s="2"/>
      <c r="D48" s="2"/>
      <c r="E48" s="2"/>
      <c r="F48" s="2"/>
      <c r="G48" s="2"/>
      <c r="H48" s="2"/>
    </row>
    <row r="49" spans="1:8" ht="15">
      <c r="A49" s="25" t="s">
        <v>67</v>
      </c>
      <c r="B49" s="25"/>
      <c r="C49" s="2"/>
      <c r="D49" s="16"/>
      <c r="E49" s="2"/>
      <c r="F49" s="2"/>
      <c r="G49" s="2"/>
      <c r="H49" s="2"/>
    </row>
    <row r="50" spans="1:8" ht="15">
      <c r="A50" s="25" t="s">
        <v>68</v>
      </c>
      <c r="B50" s="25"/>
      <c r="C50" s="2"/>
      <c r="D50" s="2"/>
      <c r="E50" s="2"/>
      <c r="F50" s="2"/>
      <c r="G50" s="2"/>
      <c r="H50" s="2"/>
    </row>
    <row r="52" ht="15">
      <c r="D52" s="18"/>
    </row>
    <row r="53" ht="15">
      <c r="D53" s="18"/>
    </row>
  </sheetData>
  <sheetProtection/>
  <mergeCells count="21">
    <mergeCell ref="F6:G6"/>
    <mergeCell ref="A46:B46"/>
    <mergeCell ref="A1:H1"/>
    <mergeCell ref="A2:H2"/>
    <mergeCell ref="A3:H3"/>
    <mergeCell ref="A4:H4"/>
    <mergeCell ref="A5:A7"/>
    <mergeCell ref="B5:B7"/>
    <mergeCell ref="C5:C7"/>
    <mergeCell ref="D6:D7"/>
    <mergeCell ref="E6:E7"/>
    <mergeCell ref="A47:B47"/>
    <mergeCell ref="A48:B48"/>
    <mergeCell ref="A49:B49"/>
    <mergeCell ref="H5:H7"/>
    <mergeCell ref="D5:G5"/>
    <mergeCell ref="A50:B50"/>
    <mergeCell ref="A42:B42"/>
    <mergeCell ref="A43:B43"/>
    <mergeCell ref="A44:B44"/>
    <mergeCell ref="A45:B45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Spectra</dc:creator>
  <cp:keywords/>
  <dc:description/>
  <cp:lastModifiedBy>User</cp:lastModifiedBy>
  <cp:lastPrinted>2016-03-11T08:33:44Z</cp:lastPrinted>
  <dcterms:created xsi:type="dcterms:W3CDTF">2016-02-24T06:48:24Z</dcterms:created>
  <dcterms:modified xsi:type="dcterms:W3CDTF">2016-03-11T08:34:50Z</dcterms:modified>
  <cp:category/>
  <cp:version/>
  <cp:contentType/>
  <cp:contentStatus/>
</cp:coreProperties>
</file>